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827"/>
  <workbookPr filterPrivacy="1" defaultThemeVersion="124226"/>
  <xr:revisionPtr revIDLastSave="0" documentId="13_ncr:1_{75BBD4B8-CC6E-48F3-88F9-5A0AA8DAC0BD}" xr6:coauthVersionLast="47" xr6:coauthVersionMax="47" xr10:uidLastSave="{00000000-0000-0000-0000-000000000000}"/>
  <bookViews>
    <workbookView xWindow="-108" yWindow="-108" windowWidth="23256" windowHeight="12456" activeTab="1" xr2:uid="{00000000-000D-0000-FFFF-FFFF00000000}"/>
  </bookViews>
  <sheets>
    <sheet name="Summary" sheetId="1" r:id="rId1"/>
    <sheet name="BOQ" sheetId="2"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47" i="2" l="1"/>
  <c r="F48" i="2" s="1"/>
  <c r="F9" i="2" l="1"/>
  <c r="F10" i="2"/>
  <c r="F11" i="2"/>
  <c r="B6" i="1" l="1"/>
  <c r="F8" i="2"/>
  <c r="F24" i="2"/>
  <c r="F25" i="2"/>
  <c r="F26" i="2"/>
  <c r="F27" i="2"/>
  <c r="F28" i="2"/>
  <c r="F29" i="2"/>
  <c r="F30" i="2"/>
  <c r="F31" i="2"/>
  <c r="F32" i="2"/>
  <c r="F33" i="2"/>
  <c r="F34" i="2"/>
  <c r="F35" i="2"/>
  <c r="F36" i="2"/>
  <c r="F37" i="2"/>
  <c r="F38" i="2"/>
  <c r="F39" i="2"/>
  <c r="F40" i="2"/>
  <c r="F41" i="2"/>
  <c r="F42" i="2"/>
  <c r="F43" i="2"/>
  <c r="F44" i="2"/>
  <c r="F7" i="2"/>
  <c r="F45" i="2" l="1"/>
  <c r="F19" i="2"/>
  <c r="F20" i="2"/>
  <c r="F21" i="2"/>
  <c r="F15" i="2"/>
  <c r="F6" i="2" l="1"/>
  <c r="F12" i="2" s="1"/>
  <c r="F18" i="2"/>
  <c r="F22" i="2" s="1"/>
  <c r="F14" i="2"/>
  <c r="F16" i="2" s="1"/>
  <c r="F50" i="2" l="1"/>
  <c r="B7" i="1"/>
  <c r="B4" i="1"/>
  <c r="B3" i="1"/>
  <c r="B5" i="1"/>
  <c r="B8" i="1" l="1"/>
</calcChain>
</file>

<file path=xl/sharedStrings.xml><?xml version="1.0" encoding="utf-8"?>
<sst xmlns="http://schemas.openxmlformats.org/spreadsheetml/2006/main" count="89" uniqueCount="59">
  <si>
    <t>ITEMS</t>
  </si>
  <si>
    <t>UOM</t>
  </si>
  <si>
    <t>QTY</t>
  </si>
  <si>
    <t>RATE</t>
  </si>
  <si>
    <t>AMOUNT</t>
  </si>
  <si>
    <t>Sub Total</t>
  </si>
  <si>
    <t>NOS</t>
  </si>
  <si>
    <r>
      <t xml:space="preserve">PLASTIC PAINT </t>
    </r>
    <r>
      <rPr>
        <sz val="8"/>
        <rFont val="Arial Narrow"/>
        <family val="2"/>
      </rPr>
      <t xml:space="preserve">Plastic painting of ‘Berger’ brand of approved color to wall minimum 3 coats with lime putty work, cleaning, sand papering the surfaces in/c. necessary scaffolding etc. complete in all respect as per direction of Architect/ Authority. </t>
    </r>
  </si>
  <si>
    <r>
      <t>TEMPERED GLASS DOOR</t>
    </r>
    <r>
      <rPr>
        <sz val="8"/>
        <rFont val="Arial Narrow"/>
        <family val="2"/>
      </rPr>
      <t xml:space="preserve"> Supplying, fitting and fixing imported Frameless Tempered Glass Door having 10 mm thickness with all foreign made hardware of best quality available viz. Stainless steel handless concealed auto-closer, stopper, locking arrangement complete in all respect as per design, drawing and direction of Architect/Authority. Size : 3’- 0” W x 7’- 0” </t>
    </r>
  </si>
  <si>
    <r>
      <t xml:space="preserve">FRAMELESS GLASS PARTITION </t>
    </r>
    <r>
      <rPr>
        <sz val="8"/>
        <rFont val="Arial Narrow"/>
        <family val="2"/>
      </rPr>
      <t>Supplying, fitting and fixing 10 mm thick clear float glass partition, upper and lower sides are fixed with 1” aluminum protector bit section, complete in all respect as per design, drawing and direction of Architect/Authority.</t>
    </r>
  </si>
  <si>
    <r>
      <t xml:space="preserve">ENGRAVED GYPSUM BOARD CEILING   </t>
    </r>
    <r>
      <rPr>
        <sz val="8"/>
        <rFont val="Arial Narrow"/>
        <family val="2"/>
      </rPr>
      <t xml:space="preserve">Supplying, fitting and fixing 10 mm thick approved  quality Gypsum board false ceiling fixed over powder quoted T-bar &amp; cross T of section 1”X 1½”, and L-angle of section 1” X 1” at edges, at     2’-0” X 2’-0” grid suspended from ceiling by 12 SWG double ply G.I. wire fixed to the ceiling by rowel plug, iron angles, screws, hooks, nails etc. maintaining straight lines and desired finished level at bottom face with vertical wooden strut as required in/c making holes in slabs, or beams by electric drill machine and mending good  the damages, if any, during execution of the work in/c cost of all materials, accessories, scaffoldings, labor for installation, screws, nails, etc. complete in all respect as per design, drawing and direction of Architect/Authority. </t>
    </r>
  </si>
  <si>
    <t>Grand Total:</t>
  </si>
  <si>
    <t>SL</t>
  </si>
  <si>
    <t>2.5 mm2  [Green]</t>
  </si>
  <si>
    <t>Single Phase AC power wiring</t>
  </si>
  <si>
    <r>
      <rPr>
        <b/>
        <sz val="8"/>
        <rFont val="Arial Narrow"/>
        <family val="2"/>
      </rPr>
      <t>DISTRIBUTION BOARD:</t>
    </r>
    <r>
      <rPr>
        <sz val="8"/>
        <rFont val="Arial Narrow"/>
        <family val="2"/>
      </rPr>
      <t> Supplying and installation of distribution board [At least 2’ - 0” W x 3’ - 0” H, 6 sft] of required size made by 16 SWG B.P. sheet metal enclosed with double cover powder coated painted on outside and enamel paint on inside on rust proof prime coat with hinged front door with handle, lock &amp; key arrangement for concealed/half concealed mounted board having knock out for conduit entry and exit for 415/230V TPN/SPN operations. The board shall have solid three phase, neutral and earth copper bus bar. MCCB/MCB’s are to be so arranged as to keep the knobs projected over the inside ebonite cover. There should be provision for fixing Air-Cooler circuit breakers and emergency circuit breakers as per requirement. The work shall be complete in all respect providing necessary consumable in/c testing &amp; commissioning, as per design, drawing and direction of Architect/ Authority. Note: 1. Layout design of Distribution Board as suggested by Energypack Ltd. must be approved from the Consultant / Authority by the contractor before execution.</t>
    </r>
  </si>
  <si>
    <t>SDB/ESDB</t>
  </si>
  <si>
    <r>
      <rPr>
        <b/>
        <sz val="8"/>
        <rFont val="Arial Narrow"/>
        <family val="2"/>
      </rPr>
      <t>EARTHLING SYSTEM:</t>
    </r>
    <r>
      <rPr>
        <sz val="8"/>
        <rFont val="Arial Narrow"/>
        <family val="2"/>
      </rPr>
      <t xml:space="preserve"> Supplying and installation of 100’-0” depth 1½” dia G.I. pipe earth electrode by tube well sinking method including supply of 2 SWG HDBC earthling lead from the bottom of earth electrode to the earthling bar of distribution board. Making an earth inspection pit of size 20” x 20” x 18” inside clear. Bottom of pit shall be 3” thick C.C. work and four side wall shall be 5” thick brick wall with ½” plastering and 3” thick R.C.C. cover slab. The top end of the electrode shall be 3” above from the bottom C.C. work. Complete in all respect in/c testing &amp; commissioning, as per design, drawing and direction of Architect/ Authority. Note: 1. Voltage between neutral and earth [Inductive voltage] must be less than 2 volt. 2.The total arrangement must be theft proof as per site condition.</t>
    </r>
  </si>
  <si>
    <t>JOB</t>
  </si>
  <si>
    <t>SFT</t>
  </si>
  <si>
    <t>RFT</t>
  </si>
  <si>
    <t>SET</t>
  </si>
  <si>
    <t>Description</t>
  </si>
  <si>
    <t>Amount</t>
  </si>
  <si>
    <r>
      <t xml:space="preserve">HOMOGENEOUS FLOOR TILES (Local): </t>
    </r>
    <r>
      <rPr>
        <sz val="8"/>
        <rFont val="Arial Narrow"/>
        <family val="2"/>
      </rPr>
      <t xml:space="preserve">Supplying, fitting and fixing homogeneous floor tiles [local] of 16" x 16" size and quality on 20 mm thick cement mortar (1:2) base or by ‘CONMIX’ base and raking out the joints with white cement and colored pigment including cutting by electric disk cutter and laying tiles in proper way in/c chipping or dismantling of existing floor if necessary and finishing with care etc., complete in all respect as per design drawing and direction of Architect/Authority. </t>
    </r>
  </si>
  <si>
    <t>THREE PHASE DIGITAL METER</t>
  </si>
  <si>
    <t>Total</t>
  </si>
  <si>
    <r>
      <t xml:space="preserve">ENAMEL PAINT </t>
    </r>
    <r>
      <rPr>
        <sz val="8"/>
        <rFont val="Arial Narrow"/>
        <family val="2"/>
      </rPr>
      <t xml:space="preserve">Synthetic Enamel paint of ‘Berger’ brand of approved color to wall, ceiling, wooden surfaces, iron grills, shutters etc. minimum 2 coats over a coat of priming </t>
    </r>
  </si>
  <si>
    <r>
      <t>STAIR STEP TILE [RAK or similar]</t>
    </r>
    <r>
      <rPr>
        <sz val="8"/>
        <rFont val="Arial Narrow"/>
        <family val="2"/>
      </rPr>
      <t xml:space="preserve"> Supplying, fitting and fixing homogenous stair step tile [LOCAL] of 12" x 12"  size &amp; quality on at least ¾”  thick cement mortar (1:2) base or by ‘CONMIX’ base and raking out the joints with white cement and colored pigment including cutting by electric disk cutter and laying tiles in proper way and finishing with care etc. complete in all respect as per design drawing and direction of Architect/Authority.</t>
    </r>
  </si>
  <si>
    <r>
      <t xml:space="preserve">PAVEMENT TILES WORKS </t>
    </r>
    <r>
      <rPr>
        <sz val="8"/>
        <rFont val="Arial Narrow"/>
        <family val="2"/>
      </rPr>
      <t>Machine made pavement tiles/block made by Mirpur Ceramic/Concord/Unik/Others of approved quality and color on minimum 20 mm thick cement sand mortar [1:3] in/c raking out joints, cutting the blocks to required size wherever necessary, soaking the same 24 hours before use in/c high class pointing in cement mortar [1:2], cleaning, curing at least 7 days etc. complete in al respect as per design drawing and direction of Architect/Authority.</t>
    </r>
  </si>
  <si>
    <t>Concealed/exposed conduit wiring for following light points including louver shade/PL shade &amp; light/Tube light &amp; its components with  looping at the gang (1G/2G/3G/4G as required)  switch including grooving/wall cutting, circuit wiring (circuit breaker to Switch) with BYA 1C-2X2.5 Sq.mm, BYA 1C-2X1.5 sq. mm (switch to light) for light wiring &amp; BYA1CX1.0 sq. mm green ECC through PVC conduit of good quality of minimum 3/4" dia complete with all fixing materials following the provided design. 
Cable brand: BRB/Paradise 
GANG SWITCHES brand: Legrand/MK brand 
Light brand :EnegryPac/Philips/Transtec
Light Type : LED (13 W)</t>
  </si>
  <si>
    <t>Louver shade light point</t>
  </si>
  <si>
    <t>PL light point (Thread Type).</t>
  </si>
  <si>
    <t>2 light though 1 switch</t>
  </si>
  <si>
    <t>1 light though 1 switch</t>
  </si>
  <si>
    <t>DP switch for signage</t>
  </si>
  <si>
    <t xml:space="preserve">Concealed conduit wiring for following points through looping at the socket/outlet of 5A/13A/15A including grooving/wall cutting, circuit wiring with BYA 1C-2X2.5 Sq.mm &amp; BYA 1CX1.5 sq. mm green ECC through PVC conduit of good quality of minimum 3/4" dia complete with all fixing materials following the provided design. 
Cable brand: BRB/Paradise
SOCKET brand: Legrand/MK brand </t>
  </si>
  <si>
    <t>Socket point</t>
  </si>
  <si>
    <t xml:space="preserve">2nos - 3pin &amp; 1nos -2pin through 1 circuit </t>
  </si>
  <si>
    <t>2nos - 3pin &amp; 1nos -2pin through 1 plug (UPS output to ATM)</t>
  </si>
  <si>
    <r>
      <t xml:space="preserve">CABLES WORKS: </t>
    </r>
    <r>
      <rPr>
        <sz val="8"/>
        <rFont val="Arial Narrow"/>
        <family val="2"/>
      </rPr>
      <t>Supply  and installation of following cables through required size PVC pipe with all consumable materials as per design, drawing and direction of Authority. 
Brand : BRB/Paradise</t>
    </r>
  </si>
  <si>
    <t>1CX 6 rm BYA</t>
  </si>
  <si>
    <t>MCCB/MCB:  Supply and installation of following SP (240V grade) TP (500 V grade) MCB/MCCB in pre installed distribution board in/c connection with cable, cable socket, nut bolts, PIB tape etc. complete in respect providing necessary consumable in/c testing &amp; commissioning as per design, drawing and direction of Authority. 
brand : Legrand/ABB
MCCB/MCB’s brand: Legrand/ABB</t>
  </si>
  <si>
    <t xml:space="preserve">50 A to 63 A TP MCB-6 kA </t>
  </si>
  <si>
    <t>10 A to 40 A SP MCB-6 kA</t>
  </si>
  <si>
    <r>
      <t xml:space="preserve">PLAIN GYPSUM BOARD FIXED PARTITION </t>
    </r>
    <r>
      <rPr>
        <sz val="8"/>
        <rFont val="Arial Narrow"/>
        <family val="2"/>
      </rPr>
      <t>with Necessary Accessories</t>
    </r>
  </si>
  <si>
    <r>
      <t>SOLID BOARD DOOR</t>
    </r>
    <r>
      <rPr>
        <sz val="8"/>
        <rFont val="Arial Narrow"/>
        <family val="2"/>
      </rPr>
      <t xml:space="preserve"> with Necessary Accessories</t>
    </r>
  </si>
  <si>
    <r>
      <t>ALUMINUM LOUVER</t>
    </r>
    <r>
      <rPr>
        <sz val="8"/>
        <rFont val="Arial Narrow"/>
        <family val="2"/>
      </rPr>
      <t xml:space="preserve"> </t>
    </r>
    <r>
      <rPr>
        <sz val="8"/>
        <rFont val="Arial Narrow"/>
        <family val="2"/>
      </rPr>
      <t>Supplying, fitting and fixing of aluminum louver screen to house outdoor AC units made of 4” section colored anodized / powder coated aluminum louver sections with all foreign made hardwires, sealant etc. in/c required scaffoldings etc. complete in all respect as per design, drawing and direction of Architect/Authority.</t>
    </r>
  </si>
  <si>
    <t>B. PAINT WORKS</t>
  </si>
  <si>
    <t xml:space="preserve">C. TILE/MARBLE &amp; FLOOR FINISH WORKS </t>
  </si>
  <si>
    <t>D. ELECTRICAL WORKS</t>
  </si>
  <si>
    <t xml:space="preserve">E. IT &amp; NETWORKING WORKS </t>
  </si>
  <si>
    <t xml:space="preserve">F. DOORS &amp; PARTITIONS </t>
  </si>
  <si>
    <r>
      <t xml:space="preserve">MIRROR POLISHED HOMOGENEOUS FLOOR TILE [CHARU/RAK/EQUIVALENT] </t>
    </r>
    <r>
      <rPr>
        <sz val="8"/>
        <rFont val="Arial Narrow"/>
        <family val="2"/>
      </rPr>
      <t xml:space="preserve">Supplying, fitting and fixing homogeneous floor tiles [local] of 24" x 24" size and quality on 20 mm thick cement mortar (1:2) base or by ‘CONMIX’ base and raking out the joints with white cement and colored pigment including cutting by electric disk cutter and laying tiles in proper way in/c chipping or dismantling of existing floor if necessary and finishing with care etc., complete in all respect as per design drawing and direction of Architect/Authority. </t>
    </r>
  </si>
  <si>
    <t>SCHEDULE OF ITEM AND BILL OF QUANTITIES : INTERIOR FIT-OUT WORKS AT MYMENSINGH BRANCH ONSITE ATM BOOTH</t>
  </si>
  <si>
    <t xml:space="preserve">A. DOORS &amp; PARTITIONS </t>
  </si>
  <si>
    <r>
      <t>NETWORKING WORKS:</t>
    </r>
    <r>
      <rPr>
        <sz val="8"/>
        <rFont val="Arial Narrow"/>
        <family val="2"/>
      </rPr>
      <t xml:space="preserve"> </t>
    </r>
    <r>
      <rPr>
        <b/>
        <sz val="8"/>
        <rFont val="Arial Narrow"/>
        <family val="2"/>
      </rPr>
      <t xml:space="preserve">2 nos Network Cabling from branch's Server [1st Floor] to ATMs [ground floor] </t>
    </r>
    <r>
      <rPr>
        <sz val="8"/>
        <rFont val="Arial Narrow"/>
        <family val="2"/>
      </rPr>
      <t>with Face Plate etc All Complete [Cat 6 Cable Brand - Panduit/Systemax/AMP]</t>
    </r>
  </si>
  <si>
    <t>A. PAINT WORKS</t>
  </si>
  <si>
    <t xml:space="preserve">B. TILE/MARBLE &amp; FLOOR FINISH WORKS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</si>
</sst>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3" formatCode="_(* #,##0.00_);_(* \(#,##0.00\);_(* &quot;-&quot;??_);_(@_)"/>
    <numFmt numFmtId="164" formatCode="_(* #,##0.00_);_(* \(#,##0.00\);_(* \-??_);_(@_)"/>
    <numFmt numFmtId="165" formatCode="_(* #,##0_);_(* \(#,##0\);_(* \-??_);_(@_)"/>
    <numFmt numFmtId="166" formatCode="0.0"/>
  </numFmts>
  <fonts count="8" x14ac:knownFonts="1">
    <font>
      <sz val="11"/>
      <color theme="1"/>
      <name val="Calibri"/>
      <family val="2"/>
      <scheme val="minor"/>
    </font>
    <font>
      <sz val="11"/>
      <color theme="1"/>
      <name val="Calibri"/>
      <family val="2"/>
      <scheme val="minor"/>
    </font>
    <font>
      <b/>
      <sz val="8"/>
      <name val="Arial Narrow"/>
      <family val="2"/>
    </font>
    <font>
      <sz val="10"/>
      <name val="Arial"/>
      <family val="2"/>
    </font>
    <font>
      <sz val="8"/>
      <name val="Arial Narrow"/>
      <family val="2"/>
    </font>
    <font>
      <sz val="10"/>
      <name val="Lucida Sans Unicode"/>
      <family val="2"/>
    </font>
    <font>
      <b/>
      <sz val="10"/>
      <name val="Arial"/>
      <family val="2"/>
    </font>
    <font>
      <b/>
      <sz val="10"/>
      <name val="Arial Narrow"/>
      <family val="2"/>
    </font>
  </fonts>
  <fills count="6">
    <fill>
      <patternFill patternType="none"/>
    </fill>
    <fill>
      <patternFill patternType="gray125"/>
    </fill>
    <fill>
      <patternFill patternType="solid">
        <fgColor theme="4"/>
        <bgColor indexed="64"/>
      </patternFill>
    </fill>
    <fill>
      <patternFill patternType="solid">
        <fgColor theme="0"/>
        <bgColor indexed="64"/>
      </patternFill>
    </fill>
    <fill>
      <patternFill patternType="solid">
        <fgColor indexed="9"/>
        <bgColor indexed="64"/>
      </patternFill>
    </fill>
    <fill>
      <patternFill patternType="solid">
        <fgColor rgb="FF00B0F0"/>
        <bgColor indexed="64"/>
      </patternFill>
    </fill>
  </fills>
  <borders count="25">
    <border>
      <left/>
      <right/>
      <top/>
      <bottom/>
      <diagonal/>
    </border>
    <border>
      <left style="thin">
        <color indexed="64"/>
      </left>
      <right style="thin">
        <color indexed="8"/>
      </right>
      <top style="thin">
        <color indexed="64"/>
      </top>
      <bottom style="thin">
        <color indexed="64"/>
      </bottom>
      <diagonal/>
    </border>
    <border>
      <left style="thin">
        <color indexed="8"/>
      </left>
      <right style="thin">
        <color indexed="8"/>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style="thin">
        <color indexed="8"/>
      </right>
      <top style="thin">
        <color indexed="8"/>
      </top>
      <bottom style="thin">
        <color indexed="8"/>
      </bottom>
      <diagonal/>
    </border>
    <border>
      <left style="medium">
        <color indexed="64"/>
      </left>
      <right style="thin">
        <color indexed="64"/>
      </right>
      <top style="thin">
        <color indexed="64"/>
      </top>
      <bottom style="thin">
        <color indexed="64"/>
      </bottom>
      <diagonal/>
    </border>
    <border>
      <left style="thin">
        <color indexed="8"/>
      </left>
      <right style="thin">
        <color indexed="8"/>
      </right>
      <top style="thin">
        <color indexed="8"/>
      </top>
      <bottom style="thin">
        <color indexed="8"/>
      </bottom>
      <diagonal/>
    </border>
    <border>
      <left style="medium">
        <color indexed="64"/>
      </left>
      <right/>
      <top style="thin">
        <color indexed="8"/>
      </top>
      <bottom style="thin">
        <color indexed="64"/>
      </bottom>
      <diagonal/>
    </border>
    <border>
      <left/>
      <right style="thin">
        <color indexed="64"/>
      </right>
      <top style="thin">
        <color indexed="8"/>
      </top>
      <bottom style="thin">
        <color indexed="64"/>
      </bottom>
      <diagonal/>
    </border>
    <border>
      <left style="medium">
        <color indexed="64"/>
      </left>
      <right/>
      <top style="thin">
        <color indexed="8"/>
      </top>
      <bottom/>
      <diagonal/>
    </border>
    <border>
      <left/>
      <right style="thin">
        <color indexed="8"/>
      </right>
      <top style="thin">
        <color indexed="8"/>
      </top>
      <bottom/>
      <diagonal/>
    </border>
    <border>
      <left style="thin">
        <color indexed="8"/>
      </left>
      <right style="thin">
        <color indexed="8"/>
      </right>
      <top style="thin">
        <color indexed="8"/>
      </top>
      <bottom/>
      <diagonal/>
    </border>
    <border>
      <left style="thin">
        <color indexed="64"/>
      </left>
      <right style="thin">
        <color indexed="64"/>
      </right>
      <top style="thin">
        <color indexed="64"/>
      </top>
      <bottom/>
      <diagonal/>
    </border>
    <border>
      <left style="medium">
        <color indexed="64"/>
      </left>
      <right/>
      <top style="thin">
        <color indexed="8"/>
      </top>
      <bottom style="thin">
        <color indexed="8"/>
      </bottom>
      <diagonal/>
    </border>
    <border>
      <left/>
      <right style="thin">
        <color indexed="8"/>
      </right>
      <top style="thin">
        <color indexed="8"/>
      </top>
      <bottom style="thin">
        <color indexed="8"/>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medium">
        <color indexed="64"/>
      </left>
      <right/>
      <top style="thin">
        <color indexed="64"/>
      </top>
      <bottom style="thin">
        <color indexed="64"/>
      </bottom>
      <diagonal/>
    </border>
  </borders>
  <cellStyleXfs count="2">
    <xf numFmtId="0" fontId="0" fillId="0" borderId="0"/>
    <xf numFmtId="43" fontId="1" fillId="0" borderId="0" applyFont="0" applyFill="0" applyBorder="0" applyAlignment="0" applyProtection="0"/>
  </cellStyleXfs>
  <cellXfs count="79">
    <xf numFmtId="0" fontId="0" fillId="0" borderId="0" xfId="0"/>
    <xf numFmtId="0" fontId="2" fillId="2" borderId="1" xfId="0" applyFont="1" applyFill="1" applyBorder="1" applyAlignment="1" applyProtection="1">
      <alignment horizontal="center" vertical="center" wrapText="1"/>
      <protection hidden="1"/>
    </xf>
    <xf numFmtId="0" fontId="2" fillId="2" borderId="2" xfId="0" applyFont="1" applyFill="1" applyBorder="1" applyAlignment="1" applyProtection="1">
      <alignment horizontal="center" vertical="center" wrapText="1"/>
      <protection hidden="1"/>
    </xf>
    <xf numFmtId="0" fontId="2" fillId="2" borderId="3" xfId="0" applyFont="1" applyFill="1" applyBorder="1" applyAlignment="1" applyProtection="1">
      <alignment horizontal="center" vertical="center" wrapText="1"/>
      <protection hidden="1"/>
    </xf>
    <xf numFmtId="165" fontId="2" fillId="2" borderId="4" xfId="1" applyNumberFormat="1" applyFont="1" applyFill="1" applyBorder="1" applyAlignment="1" applyProtection="1">
      <alignment horizontal="center" vertical="center" wrapText="1"/>
      <protection locked="0"/>
    </xf>
    <xf numFmtId="0" fontId="2" fillId="2" borderId="3" xfId="0" applyFont="1" applyFill="1" applyBorder="1" applyAlignment="1" applyProtection="1">
      <alignment horizontal="center" vertical="center" wrapText="1"/>
      <protection locked="0"/>
    </xf>
    <xf numFmtId="0" fontId="4" fillId="0" borderId="8" xfId="0" applyFont="1" applyBorder="1" applyAlignment="1" applyProtection="1">
      <alignment horizontal="center" vertical="center" wrapText="1"/>
      <protection hidden="1"/>
    </xf>
    <xf numFmtId="0" fontId="2" fillId="0" borderId="3" xfId="0" applyFont="1" applyBorder="1" applyAlignment="1" applyProtection="1">
      <alignment horizontal="justify" vertical="center" wrapText="1"/>
      <protection hidden="1"/>
    </xf>
    <xf numFmtId="164" fontId="4" fillId="0" borderId="3" xfId="1" applyNumberFormat="1" applyFont="1" applyFill="1" applyBorder="1" applyAlignment="1" applyProtection="1">
      <alignment horizontal="center" vertical="center" wrapText="1"/>
      <protection hidden="1"/>
    </xf>
    <xf numFmtId="37" fontId="4" fillId="3" borderId="3" xfId="1" applyNumberFormat="1" applyFont="1" applyFill="1" applyBorder="1" applyAlignment="1" applyProtection="1">
      <alignment horizontal="center" vertical="center" wrapText="1"/>
      <protection hidden="1"/>
    </xf>
    <xf numFmtId="37" fontId="4" fillId="0" borderId="3" xfId="1" applyNumberFormat="1" applyFont="1" applyFill="1" applyBorder="1" applyAlignment="1" applyProtection="1">
      <alignment horizontal="center" vertical="center" wrapText="1"/>
      <protection locked="0"/>
    </xf>
    <xf numFmtId="164" fontId="4" fillId="0" borderId="3" xfId="1" applyNumberFormat="1" applyFont="1" applyFill="1" applyBorder="1" applyAlignment="1" applyProtection="1">
      <alignment horizontal="center" vertical="center" wrapText="1"/>
      <protection locked="0"/>
    </xf>
    <xf numFmtId="0" fontId="4" fillId="3" borderId="3" xfId="0" applyFont="1" applyFill="1" applyBorder="1" applyAlignment="1">
      <alignment horizontal="center" vertical="center" wrapText="1"/>
    </xf>
    <xf numFmtId="0" fontId="4" fillId="0" borderId="9" xfId="0" applyFont="1" applyBorder="1" applyAlignment="1" applyProtection="1">
      <alignment horizontal="center" vertical="center" wrapText="1"/>
      <protection hidden="1"/>
    </xf>
    <xf numFmtId="164" fontId="2" fillId="4" borderId="3" xfId="0" applyNumberFormat="1" applyFont="1" applyFill="1" applyBorder="1" applyAlignment="1" applyProtection="1">
      <alignment horizontal="justify" vertical="center" wrapText="1"/>
      <protection locked="0"/>
    </xf>
    <xf numFmtId="0" fontId="4" fillId="4" borderId="3" xfId="0" applyFont="1" applyFill="1" applyBorder="1" applyAlignment="1" applyProtection="1">
      <alignment horizontal="justify" vertical="center" wrapText="1"/>
      <protection locked="0"/>
    </xf>
    <xf numFmtId="0" fontId="4" fillId="0" borderId="3" xfId="0" applyFont="1" applyBorder="1" applyAlignment="1" applyProtection="1">
      <alignment horizontal="center" vertical="center" wrapText="1"/>
      <protection hidden="1"/>
    </xf>
    <xf numFmtId="0" fontId="2" fillId="0" borderId="3" xfId="0" applyFont="1" applyBorder="1" applyAlignment="1" applyProtection="1">
      <alignment horizontal="center" vertical="center" wrapText="1"/>
      <protection hidden="1"/>
    </xf>
    <xf numFmtId="0" fontId="4" fillId="3" borderId="3" xfId="0" applyFont="1" applyFill="1" applyBorder="1" applyAlignment="1" applyProtection="1">
      <alignment horizontal="center" vertical="center" wrapText="1"/>
      <protection hidden="1"/>
    </xf>
    <xf numFmtId="37" fontId="4" fillId="3" borderId="3" xfId="1" applyNumberFormat="1" applyFont="1" applyFill="1" applyBorder="1" applyAlignment="1" applyProtection="1">
      <alignment horizontal="center" vertical="center" wrapText="1"/>
      <protection locked="0"/>
    </xf>
    <xf numFmtId="0" fontId="2" fillId="4" borderId="3" xfId="0" applyFont="1" applyFill="1" applyBorder="1" applyAlignment="1">
      <alignment horizontal="justify" vertical="center" wrapText="1"/>
    </xf>
    <xf numFmtId="164" fontId="2" fillId="0" borderId="3" xfId="1" applyNumberFormat="1" applyFont="1" applyFill="1" applyBorder="1" applyAlignment="1" applyProtection="1">
      <alignment horizontal="center" vertical="center" wrapText="1"/>
      <protection locked="0"/>
    </xf>
    <xf numFmtId="164" fontId="4" fillId="0" borderId="15" xfId="1" applyNumberFormat="1" applyFont="1" applyFill="1" applyBorder="1" applyAlignment="1" applyProtection="1">
      <alignment horizontal="center" vertical="center" wrapText="1"/>
      <protection hidden="1"/>
    </xf>
    <xf numFmtId="37" fontId="2" fillId="3" borderId="16" xfId="1" applyNumberFormat="1" applyFont="1" applyFill="1" applyBorder="1" applyAlignment="1" applyProtection="1">
      <alignment horizontal="center" vertical="center" wrapText="1"/>
      <protection hidden="1"/>
    </xf>
    <xf numFmtId="37" fontId="4" fillId="0" borderId="16" xfId="1" applyNumberFormat="1" applyFont="1" applyFill="1" applyBorder="1" applyAlignment="1" applyProtection="1">
      <alignment horizontal="center" vertical="center" wrapText="1"/>
      <protection locked="0"/>
    </xf>
    <xf numFmtId="0" fontId="2" fillId="0" borderId="3" xfId="0" applyFont="1" applyBorder="1" applyAlignment="1" applyProtection="1">
      <alignment horizontal="left" vertical="center" wrapText="1"/>
      <protection hidden="1"/>
    </xf>
    <xf numFmtId="0" fontId="4" fillId="4" borderId="3" xfId="0" applyFont="1" applyFill="1" applyBorder="1" applyAlignment="1" applyProtection="1">
      <alignment horizontal="left" vertical="center" wrapText="1"/>
      <protection hidden="1"/>
    </xf>
    <xf numFmtId="166" fontId="4" fillId="4" borderId="3" xfId="0" applyNumberFormat="1" applyFont="1" applyFill="1" applyBorder="1" applyAlignment="1" applyProtection="1">
      <alignment horizontal="center" vertical="center" wrapText="1"/>
      <protection hidden="1"/>
    </xf>
    <xf numFmtId="0" fontId="4" fillId="4" borderId="3" xfId="0" applyFont="1" applyFill="1" applyBorder="1" applyAlignment="1" applyProtection="1">
      <alignment horizontal="justify" vertical="center" wrapText="1"/>
      <protection hidden="1"/>
    </xf>
    <xf numFmtId="0" fontId="4" fillId="4" borderId="3" xfId="0" applyFont="1" applyFill="1" applyBorder="1" applyAlignment="1" applyProtection="1">
      <alignment horizontal="center" vertical="center" wrapText="1"/>
      <protection hidden="1"/>
    </xf>
    <xf numFmtId="0" fontId="2" fillId="4" borderId="3" xfId="0" applyFont="1" applyFill="1" applyBorder="1" applyAlignment="1" applyProtection="1">
      <alignment horizontal="justify" vertical="center" wrapText="1"/>
      <protection hidden="1"/>
    </xf>
    <xf numFmtId="164" fontId="4" fillId="0" borderId="10" xfId="1" applyNumberFormat="1" applyFont="1" applyFill="1" applyBorder="1" applyAlignment="1" applyProtection="1">
      <alignment horizontal="center" vertical="center" wrapText="1"/>
      <protection hidden="1"/>
    </xf>
    <xf numFmtId="37" fontId="4" fillId="3" borderId="10" xfId="1" applyNumberFormat="1" applyFont="1" applyFill="1" applyBorder="1" applyAlignment="1" applyProtection="1">
      <alignment horizontal="center" vertical="center" wrapText="1"/>
      <protection hidden="1"/>
    </xf>
    <xf numFmtId="0" fontId="2" fillId="0" borderId="10" xfId="0" applyFont="1" applyBorder="1" applyAlignment="1" applyProtection="1">
      <alignment horizontal="justify" vertical="center" wrapText="1"/>
      <protection hidden="1"/>
    </xf>
    <xf numFmtId="0" fontId="4" fillId="0" borderId="10" xfId="0" applyFont="1" applyBorder="1" applyAlignment="1" applyProtection="1">
      <alignment horizontal="center" vertical="center" wrapText="1"/>
      <protection hidden="1"/>
    </xf>
    <xf numFmtId="0" fontId="2" fillId="0" borderId="0" xfId="0" applyFont="1" applyAlignment="1" applyProtection="1">
      <alignment horizontal="left" vertical="center" wrapText="1"/>
      <protection locked="0"/>
    </xf>
    <xf numFmtId="0" fontId="2" fillId="0" borderId="0" xfId="0" applyFont="1" applyAlignment="1" applyProtection="1">
      <alignment horizontal="center" vertical="center" wrapText="1"/>
      <protection locked="0"/>
    </xf>
    <xf numFmtId="0" fontId="4" fillId="4" borderId="16" xfId="0" applyFont="1" applyFill="1" applyBorder="1" applyAlignment="1" applyProtection="1">
      <alignment horizontal="center" vertical="center" wrapText="1"/>
      <protection locked="0"/>
    </xf>
    <xf numFmtId="0" fontId="5" fillId="4" borderId="0" xfId="0" applyFont="1" applyFill="1" applyAlignment="1">
      <alignment horizontal="justify" vertical="top" wrapText="1"/>
    </xf>
    <xf numFmtId="43" fontId="4" fillId="4" borderId="3" xfId="1" applyFont="1" applyFill="1" applyBorder="1" applyAlignment="1">
      <alignment horizontal="center" vertical="top" wrapText="1"/>
    </xf>
    <xf numFmtId="4" fontId="4" fillId="4" borderId="3" xfId="1" applyNumberFormat="1" applyFont="1" applyFill="1" applyBorder="1" applyAlignment="1">
      <alignment horizontal="center" vertical="top" wrapText="1"/>
    </xf>
    <xf numFmtId="0" fontId="2" fillId="0" borderId="0" xfId="0" applyFont="1" applyAlignment="1" applyProtection="1">
      <alignment horizontal="right" vertical="center" wrapText="1"/>
      <protection hidden="1"/>
    </xf>
    <xf numFmtId="164" fontId="2" fillId="4" borderId="0" xfId="0" applyNumberFormat="1" applyFont="1" applyFill="1" applyAlignment="1" applyProtection="1">
      <alignment horizontal="justify" vertical="center" wrapText="1"/>
      <protection locked="0"/>
    </xf>
    <xf numFmtId="0" fontId="6" fillId="0" borderId="3" xfId="0" applyFont="1" applyBorder="1" applyAlignment="1">
      <alignment horizontal="center" vertical="center"/>
    </xf>
    <xf numFmtId="164" fontId="6" fillId="0" borderId="3" xfId="1" applyNumberFormat="1" applyFont="1" applyBorder="1" applyAlignment="1">
      <alignment horizontal="center" vertical="center"/>
    </xf>
    <xf numFmtId="0" fontId="0" fillId="0" borderId="3" xfId="0" applyBorder="1" applyAlignment="1">
      <alignment vertical="center"/>
    </xf>
    <xf numFmtId="0" fontId="6" fillId="0" borderId="3" xfId="0" applyFont="1" applyBorder="1" applyAlignment="1">
      <alignment horizontal="right" vertical="center"/>
    </xf>
    <xf numFmtId="164" fontId="3" fillId="0" borderId="0" xfId="1" applyNumberFormat="1" applyFont="1"/>
    <xf numFmtId="0" fontId="4" fillId="0" borderId="3" xfId="0" applyFont="1" applyBorder="1" applyAlignment="1" applyProtection="1">
      <alignment horizontal="left" vertical="center" wrapText="1"/>
      <protection hidden="1"/>
    </xf>
    <xf numFmtId="43" fontId="2" fillId="4" borderId="20" xfId="0" applyNumberFormat="1" applyFont="1" applyFill="1" applyBorder="1" applyAlignment="1" applyProtection="1">
      <alignment horizontal="justify" vertical="center" wrapText="1"/>
      <protection locked="0"/>
    </xf>
    <xf numFmtId="164" fontId="6" fillId="0" borderId="3" xfId="1" applyNumberFormat="1" applyFont="1" applyBorder="1" applyAlignment="1">
      <alignment vertical="center"/>
    </xf>
    <xf numFmtId="0" fontId="2" fillId="0" borderId="0" xfId="0" applyFont="1" applyAlignment="1" applyProtection="1">
      <alignment horizontal="justify" vertical="center" wrapText="1"/>
      <protection hidden="1"/>
    </xf>
    <xf numFmtId="0" fontId="2" fillId="3" borderId="7" xfId="0" applyFont="1" applyFill="1" applyBorder="1" applyAlignment="1">
      <alignment horizontal="justify" vertical="top" wrapText="1"/>
    </xf>
    <xf numFmtId="43" fontId="0" fillId="0" borderId="0" xfId="1" applyFont="1"/>
    <xf numFmtId="43" fontId="2" fillId="3" borderId="7" xfId="1" applyFont="1" applyFill="1" applyBorder="1" applyAlignment="1">
      <alignment horizontal="center" vertical="center" wrapText="1"/>
    </xf>
    <xf numFmtId="43" fontId="4" fillId="3" borderId="7" xfId="1" applyFont="1" applyFill="1" applyBorder="1" applyAlignment="1">
      <alignment horizontal="center" vertical="center" wrapText="1"/>
    </xf>
    <xf numFmtId="0" fontId="4" fillId="3" borderId="7" xfId="0" applyFont="1" applyFill="1" applyBorder="1" applyAlignment="1">
      <alignment horizontal="center" vertical="center" wrapText="1"/>
    </xf>
    <xf numFmtId="0" fontId="4" fillId="3" borderId="7" xfId="1" applyNumberFormat="1" applyFont="1" applyFill="1" applyBorder="1" applyAlignment="1">
      <alignment horizontal="center" vertical="center" wrapText="1"/>
    </xf>
    <xf numFmtId="4" fontId="4" fillId="3" borderId="7" xfId="1" applyNumberFormat="1" applyFont="1" applyFill="1" applyBorder="1" applyAlignment="1">
      <alignment horizontal="center" vertical="center" wrapText="1"/>
    </xf>
    <xf numFmtId="0" fontId="7" fillId="5" borderId="3" xfId="0" applyFont="1" applyFill="1" applyBorder="1" applyAlignment="1">
      <alignment horizontal="center" vertical="center" wrapText="1"/>
    </xf>
    <xf numFmtId="0" fontId="2" fillId="0" borderId="19" xfId="0" applyFont="1" applyBorder="1" applyAlignment="1" applyProtection="1">
      <alignment horizontal="right" vertical="center" wrapText="1"/>
      <protection locked="0"/>
    </xf>
    <xf numFmtId="0" fontId="2" fillId="0" borderId="20" xfId="0" applyFont="1" applyBorder="1" applyAlignment="1" applyProtection="1">
      <alignment horizontal="right" vertical="center" wrapText="1"/>
      <protection locked="0"/>
    </xf>
    <xf numFmtId="0" fontId="2" fillId="4" borderId="3" xfId="0" applyFont="1" applyFill="1" applyBorder="1" applyAlignment="1">
      <alignment horizontal="left" vertical="top" wrapText="1"/>
    </xf>
    <xf numFmtId="0" fontId="2" fillId="3" borderId="23" xfId="0" applyFont="1" applyFill="1" applyBorder="1" applyAlignment="1">
      <alignment horizontal="right" vertical="center" wrapText="1"/>
    </xf>
    <xf numFmtId="0" fontId="2" fillId="3" borderId="6" xfId="0" applyFont="1" applyFill="1" applyBorder="1" applyAlignment="1">
      <alignment horizontal="right" vertical="center" wrapText="1"/>
    </xf>
    <xf numFmtId="0" fontId="2" fillId="0" borderId="17" xfId="0" applyFont="1" applyBorder="1" applyAlignment="1" applyProtection="1">
      <alignment horizontal="left" vertical="center" wrapText="1"/>
      <protection hidden="1"/>
    </xf>
    <xf numFmtId="0" fontId="2" fillId="0" borderId="18" xfId="0" applyFont="1" applyBorder="1" applyAlignment="1" applyProtection="1">
      <alignment horizontal="left" vertical="center" wrapText="1"/>
      <protection hidden="1"/>
    </xf>
    <xf numFmtId="0" fontId="2" fillId="0" borderId="4" xfId="0" applyFont="1" applyBorder="1" applyAlignment="1" applyProtection="1">
      <alignment horizontal="right" vertical="center" wrapText="1"/>
      <protection hidden="1"/>
    </xf>
    <xf numFmtId="0" fontId="2" fillId="0" borderId="21" xfId="0" applyFont="1" applyBorder="1" applyAlignment="1" applyProtection="1">
      <alignment horizontal="right" vertical="center" wrapText="1"/>
      <protection hidden="1"/>
    </xf>
    <xf numFmtId="0" fontId="2" fillId="0" borderId="22" xfId="0" applyFont="1" applyBorder="1" applyAlignment="1" applyProtection="1">
      <alignment horizontal="right" vertical="center" wrapText="1"/>
      <protection hidden="1"/>
    </xf>
    <xf numFmtId="0" fontId="2" fillId="5" borderId="0" xfId="0" applyFont="1" applyFill="1" applyAlignment="1" applyProtection="1">
      <alignment horizontal="center" vertical="center" wrapText="1"/>
      <protection locked="0"/>
    </xf>
    <xf numFmtId="0" fontId="2" fillId="0" borderId="11" xfId="0" applyFont="1" applyBorder="1" applyAlignment="1" applyProtection="1">
      <alignment horizontal="left" vertical="center" wrapText="1"/>
      <protection hidden="1"/>
    </xf>
    <xf numFmtId="0" fontId="2" fillId="0" borderId="12" xfId="0" applyFont="1" applyBorder="1" applyAlignment="1" applyProtection="1">
      <alignment horizontal="left" vertical="center" wrapText="1"/>
      <protection hidden="1"/>
    </xf>
    <xf numFmtId="0" fontId="2" fillId="0" borderId="24" xfId="0" applyFont="1" applyBorder="1" applyAlignment="1" applyProtection="1">
      <alignment horizontal="right" vertical="center" wrapText="1"/>
      <protection hidden="1"/>
    </xf>
    <xf numFmtId="0" fontId="2" fillId="0" borderId="13" xfId="0" applyFont="1" applyBorder="1" applyAlignment="1" applyProtection="1">
      <alignment horizontal="left" vertical="center" wrapText="1"/>
      <protection hidden="1"/>
    </xf>
    <xf numFmtId="0" fontId="2" fillId="0" borderId="14" xfId="0" applyFont="1" applyBorder="1" applyAlignment="1" applyProtection="1">
      <alignment horizontal="left" vertical="center" wrapText="1"/>
      <protection hidden="1"/>
    </xf>
    <xf numFmtId="0" fontId="2" fillId="0" borderId="5" xfId="0" applyFont="1" applyBorder="1" applyAlignment="1" applyProtection="1">
      <alignment horizontal="right" vertical="center" wrapText="1"/>
      <protection hidden="1"/>
    </xf>
    <xf numFmtId="0" fontId="2" fillId="0" borderId="23" xfId="0" applyFont="1" applyBorder="1" applyAlignment="1" applyProtection="1">
      <alignment horizontal="right" vertical="center" wrapText="1"/>
      <protection hidden="1"/>
    </xf>
    <xf numFmtId="0" fontId="2" fillId="0" borderId="6" xfId="0" applyFont="1" applyBorder="1" applyAlignment="1" applyProtection="1">
      <alignment horizontal="right" vertical="center" wrapText="1"/>
      <protection hidden="1"/>
    </xf>
  </cellXfs>
  <cellStyles count="2">
    <cellStyle name="Comma" xfId="1" builtinId="3"/>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8"/>
  <sheetViews>
    <sheetView workbookViewId="0">
      <selection activeCell="A5" sqref="A5"/>
    </sheetView>
  </sheetViews>
  <sheetFormatPr defaultRowHeight="14.4" x14ac:dyDescent="0.3"/>
  <cols>
    <col min="1" max="1" width="39.77734375" bestFit="1" customWidth="1"/>
    <col min="2" max="2" width="31.21875" style="47" customWidth="1"/>
  </cols>
  <sheetData>
    <row r="1" spans="1:2" ht="30" customHeight="1" x14ac:dyDescent="0.3">
      <c r="A1" s="59" t="s">
        <v>54</v>
      </c>
      <c r="B1" s="59"/>
    </row>
    <row r="2" spans="1:2" ht="15" customHeight="1" x14ac:dyDescent="0.3">
      <c r="A2" s="43" t="s">
        <v>22</v>
      </c>
      <c r="B2" s="44" t="s">
        <v>23</v>
      </c>
    </row>
    <row r="3" spans="1:2" ht="15" customHeight="1" x14ac:dyDescent="0.3">
      <c r="A3" s="45" t="s">
        <v>57</v>
      </c>
      <c r="B3" s="50">
        <f>BOQ!F16</f>
        <v>0</v>
      </c>
    </row>
    <row r="4" spans="1:2" ht="15" customHeight="1" x14ac:dyDescent="0.3">
      <c r="A4" s="45" t="s">
        <v>58</v>
      </c>
      <c r="B4" s="50">
        <f>BOQ!F22</f>
        <v>0</v>
      </c>
    </row>
    <row r="5" spans="1:2" ht="15" customHeight="1" x14ac:dyDescent="0.3">
      <c r="A5" s="45" t="s">
        <v>50</v>
      </c>
      <c r="B5" s="50">
        <f>BOQ!F45</f>
        <v>0</v>
      </c>
    </row>
    <row r="6" spans="1:2" ht="15" customHeight="1" x14ac:dyDescent="0.3">
      <c r="A6" s="45" t="s">
        <v>51</v>
      </c>
      <c r="B6" s="50">
        <f>BOQ!F48</f>
        <v>0</v>
      </c>
    </row>
    <row r="7" spans="1:2" ht="15" customHeight="1" x14ac:dyDescent="0.3">
      <c r="A7" s="45" t="s">
        <v>52</v>
      </c>
      <c r="B7" s="50">
        <f>BOQ!F12</f>
        <v>0</v>
      </c>
    </row>
    <row r="8" spans="1:2" ht="15" customHeight="1" x14ac:dyDescent="0.3">
      <c r="A8" s="46" t="s">
        <v>26</v>
      </c>
      <c r="B8" s="50">
        <f>BOQ!F50</f>
        <v>0</v>
      </c>
    </row>
  </sheetData>
  <mergeCells count="1">
    <mergeCell ref="A1:B1"/>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2:F51"/>
  <sheetViews>
    <sheetView tabSelected="1" topLeftCell="A38" workbookViewId="0">
      <selection activeCell="D50" sqref="D50:E50"/>
    </sheetView>
  </sheetViews>
  <sheetFormatPr defaultRowHeight="14.4" x14ac:dyDescent="0.3"/>
  <cols>
    <col min="1" max="1" width="4.44140625" bestFit="1" customWidth="1"/>
    <col min="2" max="2" width="60.21875" customWidth="1"/>
    <col min="3" max="3" width="6.5546875" customWidth="1"/>
    <col min="4" max="4" width="6.77734375" customWidth="1"/>
    <col min="5" max="5" width="10.21875" bestFit="1" customWidth="1"/>
    <col min="6" max="6" width="11.5546875" bestFit="1" customWidth="1"/>
  </cols>
  <sheetData>
    <row r="2" spans="1:6" x14ac:dyDescent="0.3">
      <c r="A2" s="70" t="s">
        <v>54</v>
      </c>
      <c r="B2" s="70"/>
      <c r="C2" s="70"/>
      <c r="D2" s="70"/>
      <c r="E2" s="70"/>
      <c r="F2" s="70"/>
    </row>
    <row r="3" spans="1:6" x14ac:dyDescent="0.3">
      <c r="A3" s="36"/>
      <c r="B3" s="36"/>
      <c r="C3" s="36"/>
      <c r="D3" s="36"/>
      <c r="E3" s="36"/>
      <c r="F3" s="36"/>
    </row>
    <row r="4" spans="1:6" x14ac:dyDescent="0.3">
      <c r="A4" s="1" t="s">
        <v>12</v>
      </c>
      <c r="B4" s="2" t="s">
        <v>0</v>
      </c>
      <c r="C4" s="3" t="s">
        <v>1</v>
      </c>
      <c r="D4" s="3" t="s">
        <v>2</v>
      </c>
      <c r="E4" s="4" t="s">
        <v>3</v>
      </c>
      <c r="F4" s="5" t="s">
        <v>4</v>
      </c>
    </row>
    <row r="5" spans="1:6" x14ac:dyDescent="0.3">
      <c r="A5" s="65" t="s">
        <v>55</v>
      </c>
      <c r="B5" s="66"/>
      <c r="C5" s="31"/>
      <c r="D5" s="32"/>
      <c r="E5" s="10"/>
      <c r="F5" s="15"/>
    </row>
    <row r="6" spans="1:6" ht="40.799999999999997" x14ac:dyDescent="0.3">
      <c r="A6" s="6">
        <v>1</v>
      </c>
      <c r="B6" s="33" t="s">
        <v>8</v>
      </c>
      <c r="C6" s="34" t="s">
        <v>6</v>
      </c>
      <c r="D6" s="12">
        <v>1</v>
      </c>
      <c r="E6" s="10"/>
      <c r="F6" s="11">
        <f t="shared" ref="F6:F11" si="0">E6*D6</f>
        <v>0</v>
      </c>
    </row>
    <row r="7" spans="1:6" ht="30.6" x14ac:dyDescent="0.3">
      <c r="A7" s="6">
        <v>2</v>
      </c>
      <c r="B7" s="33" t="s">
        <v>9</v>
      </c>
      <c r="C7" s="34" t="s">
        <v>19</v>
      </c>
      <c r="D7" s="12">
        <v>21</v>
      </c>
      <c r="E7" s="10"/>
      <c r="F7" s="11">
        <f t="shared" si="0"/>
        <v>0</v>
      </c>
    </row>
    <row r="8" spans="1:6" x14ac:dyDescent="0.3">
      <c r="A8" s="6">
        <v>3</v>
      </c>
      <c r="B8" s="33" t="s">
        <v>45</v>
      </c>
      <c r="C8" s="34" t="s">
        <v>19</v>
      </c>
      <c r="D8" s="12">
        <v>40</v>
      </c>
      <c r="E8" s="10"/>
      <c r="F8" s="11">
        <f t="shared" si="0"/>
        <v>0</v>
      </c>
    </row>
    <row r="9" spans="1:6" x14ac:dyDescent="0.3">
      <c r="A9" s="6">
        <v>4</v>
      </c>
      <c r="B9" s="51" t="s">
        <v>46</v>
      </c>
      <c r="C9" s="34" t="s">
        <v>6</v>
      </c>
      <c r="D9" s="12">
        <v>1</v>
      </c>
      <c r="E9" s="10"/>
      <c r="F9" s="11">
        <f t="shared" si="0"/>
        <v>0</v>
      </c>
    </row>
    <row r="10" spans="1:6" ht="40.799999999999997" x14ac:dyDescent="0.3">
      <c r="A10" s="6">
        <v>5</v>
      </c>
      <c r="B10" s="20" t="s">
        <v>47</v>
      </c>
      <c r="C10" s="34" t="s">
        <v>19</v>
      </c>
      <c r="D10" s="12">
        <v>6</v>
      </c>
      <c r="E10" s="19"/>
      <c r="F10" s="11">
        <f t="shared" si="0"/>
        <v>0</v>
      </c>
    </row>
    <row r="11" spans="1:6" ht="81.599999999999994" x14ac:dyDescent="0.3">
      <c r="A11" s="6">
        <v>6</v>
      </c>
      <c r="B11" s="33" t="s">
        <v>10</v>
      </c>
      <c r="C11" s="34" t="s">
        <v>19</v>
      </c>
      <c r="D11" s="12">
        <v>60</v>
      </c>
      <c r="E11" s="10"/>
      <c r="F11" s="11">
        <f t="shared" si="0"/>
        <v>0</v>
      </c>
    </row>
    <row r="12" spans="1:6" x14ac:dyDescent="0.3">
      <c r="A12" s="67" t="s">
        <v>5</v>
      </c>
      <c r="B12" s="68"/>
      <c r="C12" s="68"/>
      <c r="D12" s="68"/>
      <c r="E12" s="69"/>
      <c r="F12" s="21">
        <f>SUM(F6:F11)</f>
        <v>0</v>
      </c>
    </row>
    <row r="13" spans="1:6" x14ac:dyDescent="0.3">
      <c r="A13" s="71" t="s">
        <v>48</v>
      </c>
      <c r="B13" s="72"/>
      <c r="C13" s="16"/>
      <c r="D13" s="9"/>
      <c r="E13" s="10"/>
      <c r="F13" s="15"/>
    </row>
    <row r="14" spans="1:6" ht="30.6" x14ac:dyDescent="0.3">
      <c r="A14" s="13">
        <v>1</v>
      </c>
      <c r="B14" s="7" t="s">
        <v>7</v>
      </c>
      <c r="C14" s="8" t="s">
        <v>19</v>
      </c>
      <c r="D14" s="12">
        <v>200</v>
      </c>
      <c r="E14" s="10"/>
      <c r="F14" s="11">
        <f t="shared" ref="F14:F15" si="1">E14*D14</f>
        <v>0</v>
      </c>
    </row>
    <row r="15" spans="1:6" ht="20.399999999999999" x14ac:dyDescent="0.3">
      <c r="A15" s="16">
        <v>2</v>
      </c>
      <c r="B15" s="7" t="s">
        <v>27</v>
      </c>
      <c r="C15" s="8" t="s">
        <v>19</v>
      </c>
      <c r="D15" s="12">
        <v>0</v>
      </c>
      <c r="E15" s="10"/>
      <c r="F15" s="11">
        <f t="shared" si="1"/>
        <v>0</v>
      </c>
    </row>
    <row r="16" spans="1:6" ht="15" customHeight="1" x14ac:dyDescent="0.3">
      <c r="A16" s="76" t="s">
        <v>5</v>
      </c>
      <c r="B16" s="77"/>
      <c r="C16" s="77"/>
      <c r="D16" s="77"/>
      <c r="E16" s="78"/>
      <c r="F16" s="14">
        <f>SUM(F14:F15)</f>
        <v>0</v>
      </c>
    </row>
    <row r="17" spans="1:6" x14ac:dyDescent="0.3">
      <c r="A17" s="71" t="s">
        <v>49</v>
      </c>
      <c r="B17" s="72"/>
      <c r="C17" s="17"/>
      <c r="D17" s="9"/>
      <c r="E17" s="10"/>
      <c r="F17" s="15"/>
    </row>
    <row r="18" spans="1:6" ht="51" x14ac:dyDescent="0.3">
      <c r="A18" s="13">
        <v>1</v>
      </c>
      <c r="B18" s="7" t="s">
        <v>53</v>
      </c>
      <c r="C18" s="16" t="s">
        <v>19</v>
      </c>
      <c r="D18" s="12">
        <v>70</v>
      </c>
      <c r="E18" s="10"/>
      <c r="F18" s="11">
        <f t="shared" ref="F18:F21" si="2">E18*D18</f>
        <v>0</v>
      </c>
    </row>
    <row r="19" spans="1:6" ht="51" x14ac:dyDescent="0.3">
      <c r="A19" s="16">
        <v>2</v>
      </c>
      <c r="B19" s="7" t="s">
        <v>24</v>
      </c>
      <c r="C19" s="16" t="s">
        <v>19</v>
      </c>
      <c r="D19" s="12">
        <v>0</v>
      </c>
      <c r="E19" s="10"/>
      <c r="F19" s="11">
        <f t="shared" si="2"/>
        <v>0</v>
      </c>
    </row>
    <row r="20" spans="1:6" ht="40.799999999999997" x14ac:dyDescent="0.3">
      <c r="A20" s="16">
        <v>3</v>
      </c>
      <c r="B20" s="7" t="s">
        <v>28</v>
      </c>
      <c r="C20" s="16" t="s">
        <v>19</v>
      </c>
      <c r="D20" s="12">
        <v>0</v>
      </c>
      <c r="E20" s="19"/>
      <c r="F20" s="11">
        <f t="shared" si="2"/>
        <v>0</v>
      </c>
    </row>
    <row r="21" spans="1:6" ht="51" x14ac:dyDescent="0.3">
      <c r="A21" s="16">
        <v>4</v>
      </c>
      <c r="B21" s="7" t="s">
        <v>29</v>
      </c>
      <c r="C21" s="16" t="s">
        <v>19</v>
      </c>
      <c r="D21" s="12">
        <v>0</v>
      </c>
      <c r="E21" s="10"/>
      <c r="F21" s="11">
        <f t="shared" si="2"/>
        <v>0</v>
      </c>
    </row>
    <row r="22" spans="1:6" ht="15" customHeight="1" x14ac:dyDescent="0.3">
      <c r="A22" s="76" t="s">
        <v>5</v>
      </c>
      <c r="B22" s="77"/>
      <c r="C22" s="77"/>
      <c r="D22" s="77"/>
      <c r="E22" s="78"/>
      <c r="F22" s="21">
        <f>SUM(F18:F21)</f>
        <v>0</v>
      </c>
    </row>
    <row r="23" spans="1:6" x14ac:dyDescent="0.3">
      <c r="A23" s="74" t="s">
        <v>50</v>
      </c>
      <c r="B23" s="75"/>
      <c r="C23" s="22"/>
      <c r="D23" s="23"/>
      <c r="E23" s="24"/>
      <c r="F23" s="37"/>
    </row>
    <row r="24" spans="1:6" ht="91.8" x14ac:dyDescent="0.3">
      <c r="A24" s="16">
        <v>1</v>
      </c>
      <c r="B24" s="48" t="s">
        <v>30</v>
      </c>
      <c r="C24" s="8"/>
      <c r="D24" s="9"/>
      <c r="E24" s="10"/>
      <c r="F24" s="11">
        <f t="shared" ref="F24:F44" si="3">D24*E24</f>
        <v>0</v>
      </c>
    </row>
    <row r="25" spans="1:6" x14ac:dyDescent="0.3">
      <c r="A25" s="16">
        <v>1.1000000000000001</v>
      </c>
      <c r="B25" s="48" t="s">
        <v>31</v>
      </c>
      <c r="C25" s="8" t="s">
        <v>6</v>
      </c>
      <c r="D25" s="9">
        <v>0</v>
      </c>
      <c r="E25" s="10"/>
      <c r="F25" s="11">
        <f t="shared" si="3"/>
        <v>0</v>
      </c>
    </row>
    <row r="26" spans="1:6" x14ac:dyDescent="0.3">
      <c r="A26" s="16">
        <v>1.2</v>
      </c>
      <c r="B26" s="48" t="s">
        <v>32</v>
      </c>
      <c r="C26" s="8" t="s">
        <v>6</v>
      </c>
      <c r="D26" s="9">
        <v>0</v>
      </c>
      <c r="E26" s="10"/>
      <c r="F26" s="11">
        <f t="shared" si="3"/>
        <v>0</v>
      </c>
    </row>
    <row r="27" spans="1:6" x14ac:dyDescent="0.3">
      <c r="A27" s="16">
        <v>1.3</v>
      </c>
      <c r="B27" s="48" t="s">
        <v>34</v>
      </c>
      <c r="C27" s="8" t="s">
        <v>6</v>
      </c>
      <c r="D27" s="9">
        <v>2</v>
      </c>
      <c r="E27" s="10"/>
      <c r="F27" s="11">
        <f t="shared" si="3"/>
        <v>0</v>
      </c>
    </row>
    <row r="28" spans="1:6" x14ac:dyDescent="0.3">
      <c r="A28" s="16">
        <v>1.4</v>
      </c>
      <c r="B28" s="48" t="s">
        <v>33</v>
      </c>
      <c r="C28" s="8" t="s">
        <v>6</v>
      </c>
      <c r="D28" s="9">
        <v>2</v>
      </c>
      <c r="E28" s="10"/>
      <c r="F28" s="11">
        <f t="shared" si="3"/>
        <v>0</v>
      </c>
    </row>
    <row r="29" spans="1:6" x14ac:dyDescent="0.3">
      <c r="A29" s="17">
        <v>1.5</v>
      </c>
      <c r="B29" s="48" t="s">
        <v>35</v>
      </c>
      <c r="C29" s="8" t="s">
        <v>6</v>
      </c>
      <c r="D29" s="9">
        <v>1</v>
      </c>
      <c r="E29" s="19"/>
      <c r="F29" s="11">
        <f t="shared" si="3"/>
        <v>0</v>
      </c>
    </row>
    <row r="30" spans="1:6" ht="51" x14ac:dyDescent="0.3">
      <c r="A30" s="17">
        <v>2</v>
      </c>
      <c r="B30" s="48" t="s">
        <v>36</v>
      </c>
      <c r="C30" s="8"/>
      <c r="D30" s="9"/>
      <c r="E30" s="10"/>
      <c r="F30" s="11">
        <f t="shared" si="3"/>
        <v>0</v>
      </c>
    </row>
    <row r="31" spans="1:6" x14ac:dyDescent="0.3">
      <c r="A31" s="16">
        <v>2.1</v>
      </c>
      <c r="B31" s="25" t="s">
        <v>37</v>
      </c>
      <c r="C31" s="8"/>
      <c r="D31" s="9"/>
      <c r="E31" s="10"/>
      <c r="F31" s="11">
        <f t="shared" si="3"/>
        <v>0</v>
      </c>
    </row>
    <row r="32" spans="1:6" x14ac:dyDescent="0.3">
      <c r="A32" s="16">
        <v>2.2000000000000002</v>
      </c>
      <c r="B32" s="48" t="s">
        <v>38</v>
      </c>
      <c r="C32" s="8" t="s">
        <v>6</v>
      </c>
      <c r="D32" s="9">
        <v>2</v>
      </c>
      <c r="E32" s="19"/>
      <c r="F32" s="11">
        <f t="shared" si="3"/>
        <v>0</v>
      </c>
    </row>
    <row r="33" spans="1:6" x14ac:dyDescent="0.3">
      <c r="A33" s="16">
        <v>2.2999999999999998</v>
      </c>
      <c r="B33" s="48" t="s">
        <v>39</v>
      </c>
      <c r="C33" s="8" t="s">
        <v>6</v>
      </c>
      <c r="D33" s="9">
        <v>2</v>
      </c>
      <c r="E33" s="19"/>
      <c r="F33" s="11">
        <f t="shared" si="3"/>
        <v>0</v>
      </c>
    </row>
    <row r="34" spans="1:6" ht="30.6" x14ac:dyDescent="0.3">
      <c r="A34" s="16">
        <v>3</v>
      </c>
      <c r="B34" s="30" t="s">
        <v>40</v>
      </c>
      <c r="C34" s="29"/>
      <c r="D34" s="18"/>
      <c r="E34" s="10"/>
      <c r="F34" s="11">
        <f t="shared" si="3"/>
        <v>0</v>
      </c>
    </row>
    <row r="35" spans="1:6" x14ac:dyDescent="0.3">
      <c r="A35" s="27">
        <v>4.0999999999999996</v>
      </c>
      <c r="B35" s="28" t="s">
        <v>41</v>
      </c>
      <c r="C35" s="29" t="s">
        <v>20</v>
      </c>
      <c r="D35" s="18">
        <v>0</v>
      </c>
      <c r="E35" s="10"/>
      <c r="F35" s="11">
        <f t="shared" si="3"/>
        <v>0</v>
      </c>
    </row>
    <row r="36" spans="1:6" x14ac:dyDescent="0.3">
      <c r="A36" s="27">
        <v>4.2</v>
      </c>
      <c r="B36" s="28" t="s">
        <v>13</v>
      </c>
      <c r="C36" s="29" t="s">
        <v>20</v>
      </c>
      <c r="D36" s="18">
        <v>0</v>
      </c>
      <c r="E36" s="10"/>
      <c r="F36" s="11">
        <f t="shared" si="3"/>
        <v>0</v>
      </c>
    </row>
    <row r="37" spans="1:6" x14ac:dyDescent="0.3">
      <c r="A37" s="27">
        <v>4.3</v>
      </c>
      <c r="B37" s="28" t="s">
        <v>14</v>
      </c>
      <c r="C37" s="29" t="s">
        <v>6</v>
      </c>
      <c r="D37" s="18">
        <v>2</v>
      </c>
      <c r="E37" s="19"/>
      <c r="F37" s="11">
        <f t="shared" si="3"/>
        <v>0</v>
      </c>
    </row>
    <row r="38" spans="1:6" ht="61.2" x14ac:dyDescent="0.3">
      <c r="A38" s="16">
        <v>4</v>
      </c>
      <c r="B38" s="30" t="s">
        <v>42</v>
      </c>
      <c r="C38" s="29"/>
      <c r="D38" s="18"/>
      <c r="E38" s="10"/>
      <c r="F38" s="11">
        <f t="shared" si="3"/>
        <v>0</v>
      </c>
    </row>
    <row r="39" spans="1:6" x14ac:dyDescent="0.3">
      <c r="A39" s="27">
        <v>6.1</v>
      </c>
      <c r="B39" s="28" t="s">
        <v>44</v>
      </c>
      <c r="C39" s="18" t="s">
        <v>6</v>
      </c>
      <c r="D39" s="18">
        <v>6</v>
      </c>
      <c r="E39" s="10"/>
      <c r="F39" s="11">
        <f t="shared" si="3"/>
        <v>0</v>
      </c>
    </row>
    <row r="40" spans="1:6" x14ac:dyDescent="0.3">
      <c r="A40" s="27">
        <v>6.2</v>
      </c>
      <c r="B40" s="28" t="s">
        <v>43</v>
      </c>
      <c r="C40" s="18" t="s">
        <v>6</v>
      </c>
      <c r="D40" s="18">
        <v>1</v>
      </c>
      <c r="E40" s="19"/>
      <c r="F40" s="11">
        <f t="shared" si="3"/>
        <v>0</v>
      </c>
    </row>
    <row r="41" spans="1:6" ht="102" x14ac:dyDescent="0.3">
      <c r="A41" s="16">
        <v>7</v>
      </c>
      <c r="B41" s="28" t="s">
        <v>15</v>
      </c>
      <c r="C41" s="18"/>
      <c r="D41" s="18"/>
      <c r="E41" s="10"/>
      <c r="F41" s="11">
        <f t="shared" si="3"/>
        <v>0</v>
      </c>
    </row>
    <row r="42" spans="1:6" x14ac:dyDescent="0.3">
      <c r="A42" s="27">
        <v>7.1</v>
      </c>
      <c r="B42" s="26" t="s">
        <v>16</v>
      </c>
      <c r="C42" s="29" t="s">
        <v>6</v>
      </c>
      <c r="D42" s="18">
        <v>0</v>
      </c>
      <c r="E42" s="10"/>
      <c r="F42" s="11">
        <f t="shared" si="3"/>
        <v>0</v>
      </c>
    </row>
    <row r="43" spans="1:6" x14ac:dyDescent="0.3">
      <c r="A43" s="27">
        <v>8</v>
      </c>
      <c r="B43" s="26" t="s">
        <v>25</v>
      </c>
      <c r="C43" s="29" t="s">
        <v>6</v>
      </c>
      <c r="D43" s="18">
        <v>0</v>
      </c>
      <c r="E43" s="10"/>
      <c r="F43" s="11">
        <f t="shared" si="3"/>
        <v>0</v>
      </c>
    </row>
    <row r="44" spans="1:6" ht="81.599999999999994" x14ac:dyDescent="0.3">
      <c r="A44" s="16">
        <v>9</v>
      </c>
      <c r="B44" s="28" t="s">
        <v>17</v>
      </c>
      <c r="C44" s="18" t="s">
        <v>21</v>
      </c>
      <c r="D44" s="18">
        <v>0</v>
      </c>
      <c r="E44" s="19"/>
      <c r="F44" s="11">
        <f t="shared" si="3"/>
        <v>0</v>
      </c>
    </row>
    <row r="45" spans="1:6" ht="15" customHeight="1" x14ac:dyDescent="0.3">
      <c r="A45" s="73" t="s">
        <v>5</v>
      </c>
      <c r="B45" s="68"/>
      <c r="C45" s="68"/>
      <c r="D45" s="68"/>
      <c r="E45" s="69"/>
      <c r="F45" s="14">
        <f>SUM(F24:F44)</f>
        <v>0</v>
      </c>
    </row>
    <row r="46" spans="1:6" s="38" customFormat="1" ht="13.2" x14ac:dyDescent="0.3">
      <c r="A46" s="62" t="s">
        <v>51</v>
      </c>
      <c r="B46" s="62"/>
      <c r="C46" s="39"/>
      <c r="D46" s="39"/>
      <c r="E46" s="40"/>
      <c r="F46" s="39"/>
    </row>
    <row r="47" spans="1:6" s="38" customFormat="1" ht="20.399999999999999" x14ac:dyDescent="0.3">
      <c r="A47" s="56">
        <v>1</v>
      </c>
      <c r="B47" s="52" t="s">
        <v>56</v>
      </c>
      <c r="C47" s="55" t="s">
        <v>18</v>
      </c>
      <c r="D47" s="57">
        <v>1</v>
      </c>
      <c r="E47" s="58"/>
      <c r="F47" s="55">
        <f>D47*E47</f>
        <v>0</v>
      </c>
    </row>
    <row r="48" spans="1:6" s="38" customFormat="1" ht="12.75" customHeight="1" x14ac:dyDescent="0.3">
      <c r="A48" s="63" t="s">
        <v>5</v>
      </c>
      <c r="B48" s="63"/>
      <c r="C48" s="63"/>
      <c r="D48" s="63"/>
      <c r="E48" s="64"/>
      <c r="F48" s="54">
        <f>F47</f>
        <v>0</v>
      </c>
    </row>
    <row r="49" spans="1:6" ht="15" customHeight="1" thickBot="1" x14ac:dyDescent="0.35">
      <c r="A49" s="41"/>
      <c r="B49" s="41"/>
      <c r="C49" s="41"/>
      <c r="D49" s="41"/>
      <c r="E49" s="41"/>
      <c r="F49" s="42"/>
    </row>
    <row r="50" spans="1:6" ht="15" thickBot="1" x14ac:dyDescent="0.35">
      <c r="A50" s="35"/>
      <c r="B50" s="35"/>
      <c r="C50" s="35"/>
      <c r="D50" s="60" t="s">
        <v>11</v>
      </c>
      <c r="E50" s="61"/>
      <c r="F50" s="49">
        <f>F16+F22+F45+F48+F12</f>
        <v>0</v>
      </c>
    </row>
    <row r="51" spans="1:6" x14ac:dyDescent="0.3">
      <c r="F51" s="53"/>
    </row>
  </sheetData>
  <mergeCells count="12">
    <mergeCell ref="A2:F2"/>
    <mergeCell ref="A13:B13"/>
    <mergeCell ref="A45:E45"/>
    <mergeCell ref="A17:B17"/>
    <mergeCell ref="A23:B23"/>
    <mergeCell ref="A22:E22"/>
    <mergeCell ref="A16:E16"/>
    <mergeCell ref="D50:E50"/>
    <mergeCell ref="A46:B46"/>
    <mergeCell ref="A48:E48"/>
    <mergeCell ref="A5:B5"/>
    <mergeCell ref="A12:E12"/>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Summary</vt:lpstr>
      <vt:lpstr>BOQ</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2025-07-16T10:19:59Z</dcterms:modified>
</cp:coreProperties>
</file>